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декабрь 2021\"/>
    </mc:Choice>
  </mc:AlternateContent>
  <xr:revisionPtr revIDLastSave="0" documentId="8_{9A13C9C2-7FB1-4E8C-A675-71B1587CF200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D10" i="1"/>
  <c r="G11" i="1"/>
  <c r="D11" i="1" s="1"/>
  <c r="H7" i="1" l="1"/>
  <c r="K7" i="1"/>
  <c r="D7" i="1" l="1"/>
  <c r="G7" i="1"/>
  <c r="E7" i="1"/>
  <c r="I10" i="1"/>
  <c r="I7" i="1"/>
  <c r="F11" i="1"/>
  <c r="F10" i="1"/>
  <c r="F7" i="1"/>
  <c r="C8" i="1"/>
  <c r="B8" i="1" s="1"/>
  <c r="C9" i="1"/>
  <c r="B9" i="1" s="1"/>
  <c r="C11" i="1"/>
  <c r="C10" i="1"/>
  <c r="C7" i="1" l="1"/>
  <c r="B7" i="1" s="1"/>
  <c r="B11" i="1"/>
  <c r="B10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<sst xmlns="http://schemas.openxmlformats.org/spreadsheetml/2006/main" count="22" uniqueCount="16">
  <si>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</si>
  <si>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</si>
  <si>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</si>
  <si>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</si>
  <si>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</si>
  <si>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</si>
  <si>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</si>
  <si>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</si>
  <si>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</si>
  <si>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</si>
  <si>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</si>
  <si>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</si>
  <si>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</si>
  <si>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</si>
  <si>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декабрь 2021 года.</t>
  </si>
  <si>
    <t>декабрь 2021г.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</si>
</sst>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0" xfId="0" applyNumberFormat="1" applyFont="1" applyFill="1" applyBorder="1" applyAlignment="1"/>
    <xf numFmtId="3" fontId="7" fillId="0" borderId="33" xfId="3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zoomScaleNormal="100" workbookViewId="0">
      <selection activeCell="D15" sqref="D15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25">
      <c r="C2" s="2"/>
      <c r="D2" s="3"/>
      <c r="E2" s="3"/>
      <c r="F2" s="3"/>
    </row>
    <row r="3" spans="1:19" ht="18.75" x14ac:dyDescent="0.3">
      <c r="A3" s="58" t="s">
        <v>15</v>
      </c>
      <c r="B3" s="58"/>
      <c r="C3" s="58"/>
      <c r="D3" s="58"/>
      <c r="E3" s="58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9" t="s">
        <v>1</v>
      </c>
      <c r="B5" s="61" t="s">
        <v>2</v>
      </c>
      <c r="C5" s="63" t="s">
        <v>3</v>
      </c>
      <c r="D5" s="64"/>
      <c r="E5" s="65"/>
      <c r="F5" s="64" t="s">
        <v>4</v>
      </c>
      <c r="G5" s="64"/>
      <c r="H5" s="65"/>
      <c r="I5" s="63" t="s">
        <v>5</v>
      </c>
      <c r="J5" s="64"/>
      <c r="K5" s="65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60"/>
      <c r="B6" s="62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>C7+F7+I7</f>
        <v>125361218</v>
      </c>
      <c r="C7" s="26">
        <f>D7+E7</f>
        <v>104132733</v>
      </c>
      <c r="D7" s="32">
        <f>D8+D9+D10+D11</f>
        <v>54004013</v>
      </c>
      <c r="E7" s="33">
        <f>E8+E9+E10+E11</f>
        <v>50128720</v>
      </c>
      <c r="F7" s="34">
        <f>G7+H7</f>
        <v>21200250</v>
      </c>
      <c r="G7" s="32">
        <f>G10+G11</f>
        <v>10116674</v>
      </c>
      <c r="H7" s="33">
        <f>H10+H11</f>
        <v>11083576</v>
      </c>
      <c r="I7" s="34">
        <f>J7+K7</f>
        <v>28235</v>
      </c>
      <c r="J7" s="32">
        <v>0</v>
      </c>
      <c r="K7" s="33">
        <f>K10</f>
        <v>28235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8355382</v>
      </c>
      <c r="C8" s="27">
        <f>D8+E8</f>
        <v>8355382</v>
      </c>
      <c r="D8" s="48">
        <v>60280</v>
      </c>
      <c r="E8" s="35">
        <v>8295102</v>
      </c>
      <c r="F8" s="36"/>
      <c r="G8" s="37"/>
      <c r="H8" s="35"/>
      <c r="I8" s="36"/>
      <c r="J8" s="37"/>
      <c r="K8" s="35"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>C9+F9+I9</f>
        <v>1610135</v>
      </c>
      <c r="C9" s="27">
        <f>D9+E9</f>
        <v>1610135</v>
      </c>
      <c r="D9" s="48">
        <v>27930</v>
      </c>
      <c r="E9" s="35">
        <v>1582205</v>
      </c>
      <c r="F9" s="36"/>
      <c r="G9" s="37"/>
      <c r="H9" s="35">
        <v>0</v>
      </c>
      <c r="I9" s="36"/>
      <c r="J9" s="37"/>
      <c r="K9" s="35">
        <v>0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>C10+F10+I10</f>
        <v>45080364</v>
      </c>
      <c r="C10" s="28">
        <f>D10+E10</f>
        <v>31998207</v>
      </c>
      <c r="D10" s="49">
        <f>9422274-G10</f>
        <v>7055700</v>
      </c>
      <c r="E10" s="38">
        <f>35658090-H10-K10</f>
        <v>24942507</v>
      </c>
      <c r="F10" s="36">
        <f>G10+H10</f>
        <v>13053922</v>
      </c>
      <c r="G10" s="53">
        <v>2366574</v>
      </c>
      <c r="H10" s="35">
        <v>10687348</v>
      </c>
      <c r="I10" s="39">
        <f>J10+K10</f>
        <v>28235</v>
      </c>
      <c r="J10" s="36"/>
      <c r="K10" s="35">
        <v>28235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>C11+F11+I11</f>
        <v>70315337</v>
      </c>
      <c r="C11" s="29">
        <f>D11+E11</f>
        <v>62169009</v>
      </c>
      <c r="D11" s="56">
        <f>54846655-G11-236452</f>
        <v>46860103</v>
      </c>
      <c r="E11" s="40">
        <f>15698831-H11+3717+2586</f>
        <v>15308906</v>
      </c>
      <c r="F11" s="41">
        <f>G11+H11</f>
        <v>8146328</v>
      </c>
      <c r="G11" s="54">
        <f>4726287+3023813</f>
        <v>7750100</v>
      </c>
      <c r="H11" s="40">
        <v>396228</v>
      </c>
      <c r="I11" s="41"/>
      <c r="J11" s="41"/>
      <c r="K11" s="40">
        <v>0</v>
      </c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44"/>
      <c r="H14" s="55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44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2021-05-11T11:56:49Z</cp:lastPrinted>
  <dcterms:created xsi:type="dcterms:W3CDTF">2019-12-10T13:39:43Z</dcterms:created>
  <dcterms:modified xsi:type="dcterms:W3CDTF">2022-01-10T10:24:27Z</dcterms:modified>
</cp:coreProperties>
</file>